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19\"/>
    </mc:Choice>
  </mc:AlternateContent>
  <bookViews>
    <workbookView xWindow="0" yWindow="60" windowWidth="18270" windowHeight="5685" activeTab="2"/>
  </bookViews>
  <sheets>
    <sheet name="Tab 1" sheetId="1" r:id="rId1"/>
    <sheet name="Tab 2" sheetId="5" r:id="rId2"/>
    <sheet name="Tab 3" sheetId="17" r:id="rId3"/>
    <sheet name="Graf 1" sheetId="15" r:id="rId4"/>
    <sheet name="Metodologija" sheetId="16" r:id="rId5"/>
  </sheets>
  <definedNames>
    <definedName name="_xlnm.Print_Area" localSheetId="0">'Tab 1'!#REF!</definedName>
    <definedName name="_xlnm.Print_Area" localSheetId="1">'Tab 2'!$A:$E</definedName>
  </definedNames>
  <calcPr calcId="162913"/>
</workbook>
</file>

<file path=xl/calcChain.xml><?xml version="1.0" encoding="utf-8"?>
<calcChain xmlns="http://schemas.openxmlformats.org/spreadsheetml/2006/main">
  <c r="M21" i="17" l="1"/>
  <c r="M20" i="17"/>
  <c r="I20" i="17"/>
  <c r="O19" i="17"/>
  <c r="N19" i="17"/>
  <c r="M18" i="17"/>
  <c r="M17" i="17"/>
  <c r="O16" i="17"/>
  <c r="O15" i="17" s="1"/>
  <c r="N16" i="17"/>
  <c r="N15" i="17" s="1"/>
  <c r="M14" i="17"/>
  <c r="M13" i="17"/>
  <c r="I13" i="17"/>
  <c r="O12" i="17"/>
  <c r="N12" i="17"/>
  <c r="M12" i="17"/>
  <c r="M11" i="17"/>
  <c r="I11" i="17"/>
  <c r="M10" i="17"/>
  <c r="O9" i="17"/>
  <c r="N9" i="17"/>
  <c r="M7" i="17"/>
  <c r="I7" i="17"/>
  <c r="M6" i="17"/>
  <c r="O5" i="17"/>
  <c r="N5" i="17"/>
  <c r="I5" i="17"/>
  <c r="O8" i="17" l="1"/>
  <c r="J11" i="17"/>
  <c r="M9" i="17"/>
  <c r="M8" i="17" s="1"/>
  <c r="J13" i="17"/>
  <c r="I18" i="17"/>
  <c r="J18" i="17" s="1"/>
  <c r="I21" i="17"/>
  <c r="J21" i="17" s="1"/>
  <c r="J20" i="17"/>
  <c r="I6" i="17"/>
  <c r="I16" i="17"/>
  <c r="P15" i="17"/>
  <c r="I9" i="17"/>
  <c r="I17" i="17"/>
  <c r="P5" i="17"/>
  <c r="N8" i="17"/>
  <c r="I19" i="17"/>
  <c r="J19" i="17" s="1"/>
  <c r="M5" i="17"/>
  <c r="I10" i="17"/>
  <c r="J10" i="17" s="1"/>
  <c r="I12" i="17"/>
  <c r="I14" i="17"/>
  <c r="J14" i="17" s="1"/>
  <c r="M16" i="17"/>
  <c r="M19" i="17"/>
  <c r="M15" i="17" l="1"/>
  <c r="J9" i="17"/>
  <c r="J17" i="17"/>
  <c r="R16" i="17"/>
  <c r="J7" i="17"/>
  <c r="J12" i="17"/>
  <c r="R8" i="17"/>
  <c r="P8" i="17"/>
  <c r="I15" i="17"/>
  <c r="R11" i="17"/>
  <c r="R10" i="17"/>
  <c r="R9" i="17"/>
  <c r="I8" i="17"/>
  <c r="R15" i="17"/>
  <c r="J8" i="17" l="1"/>
  <c r="R20" i="17"/>
  <c r="R17" i="17"/>
  <c r="R21" i="17"/>
  <c r="R14" i="17"/>
  <c r="R7" i="17"/>
  <c r="J16" i="17"/>
  <c r="J15" i="17"/>
  <c r="R12" i="17"/>
  <c r="R13" i="17"/>
  <c r="R5" i="17"/>
  <c r="R18" i="17"/>
  <c r="R19" i="17"/>
  <c r="R6" i="17"/>
  <c r="J6" i="17" l="1"/>
  <c r="J5" i="17"/>
  <c r="B6" i="5" l="1"/>
  <c r="B7" i="5"/>
  <c r="B8" i="5" l="1"/>
  <c r="N8" i="15" l="1"/>
  <c r="M4" i="15" s="1"/>
  <c r="M6" i="15" l="1"/>
  <c r="M7" i="15"/>
  <c r="M5" i="15"/>
  <c r="M8" i="15" s="1"/>
  <c r="L8" i="15" l="1"/>
</calcChain>
</file>

<file path=xl/sharedStrings.xml><?xml version="1.0" encoding="utf-8"?>
<sst xmlns="http://schemas.openxmlformats.org/spreadsheetml/2006/main" count="125" uniqueCount="90">
  <si>
    <t>na ostalim građevinama</t>
  </si>
  <si>
    <t>Siječanj</t>
  </si>
  <si>
    <t>Veljača</t>
  </si>
  <si>
    <t>Ožujak</t>
  </si>
  <si>
    <t xml:space="preserve"> </t>
  </si>
  <si>
    <t xml:space="preserve"> u tis. kuna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</si>
  <si>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</si>
  <si>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</si>
  <si>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</si>
  <si>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</si>
  <si>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</si>
  <si>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</si>
  <si>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</si>
  <si>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</si>
  <si>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</si>
  <si>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</si>
  <si>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</si>
  <si>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</si>
  <si>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</si>
  <si>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</si>
  <si>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</si>
  <si>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I. - III. </t>
  </si>
  <si>
    <t>Vrijednost novih narudžaba,
u tis. kuna</t>
  </si>
  <si>
    <t xml:space="preserve">2. VRIJEDNOST IZVRŠENIH GRAĐEVINSKIH RADOVA I UTROŠENOG GRAĐEVINSKOG MATERIJALA, </t>
  </si>
  <si>
    <r>
      <t xml:space="preserve">1) </t>
    </r>
    <r>
      <rPr>
        <sz val="8"/>
        <rFont val="Calibri"/>
        <family val="2"/>
        <charset val="238"/>
      </rPr>
      <t>Bez vrijednosti radova podizvođača.</t>
    </r>
  </si>
  <si>
    <r>
      <t>radovi ostvareni s
vlastitim radnicima</t>
    </r>
    <r>
      <rPr>
        <vertAlign val="superscript"/>
        <sz val="10.5"/>
        <rFont val="Calibri"/>
        <family val="2"/>
        <charset val="238"/>
      </rPr>
      <t>1)</t>
    </r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</si>
  <si>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</si>
  <si>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t>3. VRIJEDNOST IZVRŠENIH RADOVA OSTVARENA S VLASTITIM RADNICIMA PREMA VRSTAMA GRAĐEVINA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</si>
  <si>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</si>
  <si>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</si>
  <si>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građevinskoj djelatnosti prikupljeni su izvještajnom metodom putem obrazaca Mjesečni izvještaj građevinarstva (GRAĐ-21/M) i Tromjesečni izvještaj građevinarstva (GRAĐ-21/3M).</t>
  </si>
  <si>
    <t>Obuhvat i usporedivost</t>
  </si>
  <si>
    <t>Podaci o vrijednosti građevinskih radova i novih narudžbi iskazani su prema sjedištu poslovnog subjekta.</t>
  </si>
  <si>
    <t>Definicije</t>
  </si>
  <si>
    <r>
      <t>Vrijednost građevinskih radova</t>
    </r>
    <r>
      <rPr>
        <sz val="10"/>
        <rFont val="Calibri"/>
        <family val="2"/>
        <charset val="238"/>
      </rPr>
      <t xml:space="preserve"> uključuje sve izvršene radove bez obzira na to jesu li naplaćeni ili nisu a iskazana je u tekućim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cijenama. U vrijednost izvršenih radova nisu uključeni troškovi kupnje zemljišta, projektiranja, premjeravanja zemljišta, stručnog nadzora te porez na dodanu vrijednost.</t>
    </r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</si>
  <si>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radova, te porez na dodanu vrijednost.</t>
    </r>
  </si>
  <si>
    <r>
      <t xml:space="preserve">Vrijednost novih narudžbi </t>
    </r>
    <r>
      <rPr>
        <sz val="10"/>
        <rFont val="Calibri"/>
        <family val="2"/>
        <charset val="238"/>
      </rPr>
      <t>je ukupna vrijednost ugovora sklopljenih u izvještajnom mjesecu s naručiteljima radova. Smatra se da je narudžba nastala na dan kada je potpisan ugovor između naručitelja i izvođača radova.</t>
    </r>
  </si>
  <si>
    <t>U nove narudžbe uključuje se i gradnja za vlastite potrebe i za tržište (npr. poslovnog prostora i stanova). Smatra se da je narudžba nastala na dan kada su počeli radovi, a uključuje se predviđena vrijednost radova.</t>
  </si>
  <si>
    <r>
      <t xml:space="preserve">1) </t>
    </r>
    <r>
      <rPr>
        <sz val="10"/>
        <rFont val="Calibri"/>
        <family val="2"/>
        <charset val="238"/>
      </rPr>
      <t>Izvor: Državni zavod za statistiku; Priopćenje, Izvršeni građevinski radovi i narudžbe, br. 3.1.2.</t>
    </r>
  </si>
  <si>
    <t>Kratice</t>
  </si>
  <si>
    <t>KVG                 Klasifikacija vrsta građevina</t>
  </si>
  <si>
    <t>tis.                   tisuća</t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</si>
  <si>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</si>
  <si>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</si>
  <si>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</si>
  <si>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</si>
  <si>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</si>
  <si>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</si>
  <si>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</si>
  <si>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</si>
  <si>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</si>
  <si>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</si>
  <si>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 xml:space="preserve">I. - VI. </t>
  </si>
  <si>
    <t xml:space="preserve">IV. - VI. </t>
  </si>
  <si>
    <t>Lančani 
indeksi</t>
  </si>
  <si>
    <t>na 
zgradama</t>
  </si>
  <si>
    <t>Travanj</t>
  </si>
  <si>
    <t>Svibanj</t>
  </si>
  <si>
    <t>Lipanj</t>
  </si>
  <si>
    <r>
      <rPr>
        <vertAlign val="superscript"/>
        <sz val="8.5"/>
        <rFont val="Calibri"/>
        <family val="2"/>
        <charset val="238"/>
      </rPr>
      <t>1)</t>
    </r>
    <r>
      <rPr>
        <sz val="8.5"/>
        <rFont val="Calibri"/>
        <family val="2"/>
        <charset val="238"/>
      </rPr>
      <t xml:space="preserve"> Indeks se računa u odnosu na isto razdoblje prošle godine.</t>
    </r>
  </si>
  <si>
    <t>Travanj - lipanj</t>
  </si>
  <si>
    <t>Siječanj - lipanj</t>
  </si>
  <si>
    <t>Struktura novih narudžaba prema KVG-u,  %</t>
  </si>
  <si>
    <t xml:space="preserve"> Ukupno, 
u tis. kuna</t>
  </si>
  <si>
    <t>kontrola unosa</t>
  </si>
  <si>
    <t>Vrijednost izvršenih radova s vlastitim radnicima , tis.kn</t>
  </si>
  <si>
    <t>Struktura vrijednost izvršenih radovaprema vrsti radova, %</t>
  </si>
  <si>
    <t xml:space="preserve">ostali radovi </t>
  </si>
  <si>
    <t>kontrola sume stupca R i stupca S =stupac E</t>
  </si>
  <si>
    <t>pom.tab 3.</t>
  </si>
  <si>
    <t>pom tab.4.</t>
  </si>
  <si>
    <t xml:space="preserve">razlika zbroja: stupac E i stupca I </t>
  </si>
  <si>
    <r>
      <t xml:space="preserve">podaci se prepisuju iz tab G.6 Izvršeni radovi s vlastitim radnicima koja se dobije od DZS za tromj. za koje se radi Priopćenje. </t>
    </r>
    <r>
      <rPr>
        <sz val="9"/>
        <color rgb="FFFF0000"/>
        <rFont val="Calibri"/>
        <family val="2"/>
        <charset val="238"/>
      </rPr>
      <t xml:space="preserve">PAZI: iz tabele dobivene od DZS treba zbrojiti  u ukupnu sumu podataka o  stamb.zgradama, nestamb.zgradam, prom.infra.strukt. i ostalo podatak za pravne i fizičke </t>
    </r>
  </si>
  <si>
    <t>brojevi iz tab.3</t>
  </si>
  <si>
    <t>izračun %</t>
  </si>
  <si>
    <t>zaokruženje na 1 dec</t>
  </si>
  <si>
    <t>stambene zgrade</t>
  </si>
  <si>
    <t>nestambene zgrade</t>
  </si>
  <si>
    <t>prometna infrastruktura</t>
  </si>
  <si>
    <t>ostale nespomenute građevine</t>
  </si>
  <si>
    <r>
      <rPr>
        <sz val="10.5"/>
        <rFont val="Calibri"/>
        <family val="2"/>
        <charset val="238"/>
      </rPr>
      <t>144,5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</si>
  <si>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104,0</t>
    </r>
    <r>
      <rPr>
        <vertAlign val="superscript"/>
        <sz val="10.5"/>
        <rFont val="Calibri"/>
        <family val="2"/>
        <charset val="238"/>
      </rPr>
      <t>1)</t>
    </r>
  </si>
  <si>
    <r>
      <rPr>
        <b/>
        <sz val="10.5"/>
        <rFont val="Calibri"/>
        <family val="2"/>
        <charset val="238"/>
      </rPr>
      <t>119,8</t>
    </r>
    <r>
      <rPr>
        <b/>
        <vertAlign val="superscript"/>
        <sz val="10.5"/>
        <rFont val="Calibri"/>
        <family val="2"/>
        <charset val="238"/>
      </rPr>
      <t>1)</t>
    </r>
  </si>
  <si>
    <r>
      <t xml:space="preserve">1. NOVE NARUDŽBE GRAĐEVINSKIH RADOVA PREMA VRSTAMA GRAĐEVINA, U </t>
    </r>
    <r>
      <rPr>
        <b/>
        <sz val="11"/>
        <rFont val="Calibri"/>
        <family val="2"/>
        <charset val="238"/>
      </rPr>
      <t>2019.</t>
    </r>
  </si>
  <si>
    <r>
      <t xml:space="preserve">     GOTOVIH PROIZVODA ZA UGRADNJU, GORIVA I ENERGIJE, U</t>
    </r>
    <r>
      <rPr>
        <b/>
        <sz val="11"/>
        <rFont val="Calibri"/>
        <family val="2"/>
        <charset val="238"/>
      </rPr>
      <t xml:space="preserve"> 2019.</t>
    </r>
  </si>
  <si>
    <r>
      <t>I RADOVA, U</t>
    </r>
    <r>
      <rPr>
        <b/>
        <sz val="11"/>
        <rFont val="Calibri"/>
        <family val="2"/>
        <charset val="238"/>
      </rPr>
      <t xml:space="preserve"> 2019.</t>
    </r>
  </si>
  <si>
    <t>I.-VI.2019.</t>
  </si>
  <si>
    <t>Podaci se prikupljaju za izvršene građevinske radove na novim građevinama, rekonstrukcijama, popravcima i održavanju postojećih građevina</t>
  </si>
  <si>
    <t>Razvrstavanje građevina i radova izvršeno je prema Klasifikaciji vrsta građevina - KVG (NN, BR. 11/98.) koja je usklađena s klasifikacijom koju propisuje Eurostat.</t>
  </si>
  <si>
    <t>Mjesečni i Tromjesečni izvještaj građevinarstva prikuplja se za poslovne subjekte (pravne osobe i obrtnike) ili njihove dijelove, s 20 i više zaposlenih, koji su prema Nacionalnoj klasifikaciji djelatnosti 2007. (NN, br. 58/07. i 72/07). u Registru poslovnih subjekata odnosno Obrtnom registru, razvrstane u područje F Građevinarstvo.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</si>
</sst>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#,##0.000"/>
    <numFmt numFmtId="167" formatCode="0.0000"/>
  </numFmts>
  <fonts count="28">
    <font>
      <sz val="10"/>
      <name val="Times CRO"/>
      <charset val="238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sz val="8.5"/>
      <name val="Calibri"/>
      <family val="2"/>
      <charset val="238"/>
    </font>
    <font>
      <vertAlign val="superscript"/>
      <sz val="8.5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vertAlign val="superscript"/>
      <sz val="10.5"/>
      <name val="Calibri"/>
      <family val="2"/>
      <charset val="238"/>
    </font>
    <font>
      <b/>
      <sz val="9"/>
      <name val="Calibri"/>
      <family val="2"/>
      <charset val="238"/>
    </font>
    <font>
      <b/>
      <sz val="1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5" fillId="0" borderId="0" xfId="0" applyFont="1"/>
    <xf numFmtId="0" fontId="5" fillId="0" borderId="9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quotePrefix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10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indent="4"/>
    </xf>
    <xf numFmtId="3" fontId="7" fillId="0" borderId="0" xfId="0" applyNumberFormat="1" applyFont="1" applyBorder="1" applyAlignment="1">
      <alignment horizontal="right" indent="5"/>
    </xf>
    <xf numFmtId="3" fontId="7" fillId="0" borderId="7" xfId="0" applyNumberFormat="1" applyFont="1" applyBorder="1" applyAlignment="1">
      <alignment horizontal="right" indent="2"/>
    </xf>
    <xf numFmtId="3" fontId="5" fillId="0" borderId="15" xfId="0" applyNumberFormat="1" applyFont="1" applyBorder="1" applyAlignment="1">
      <alignment horizontal="right" indent="2"/>
    </xf>
    <xf numFmtId="165" fontId="5" fillId="0" borderId="0" xfId="0" applyNumberFormat="1" applyFont="1" applyBorder="1" applyAlignment="1">
      <alignment horizontal="right" indent="3"/>
    </xf>
    <xf numFmtId="165" fontId="5" fillId="0" borderId="0" xfId="0" applyNumberFormat="1" applyFont="1" applyBorder="1" applyAlignment="1">
      <alignment horizontal="right" indent="4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 applyAlignme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3" fontId="5" fillId="0" borderId="15" xfId="0" applyNumberFormat="1" applyFont="1" applyBorder="1" applyAlignment="1">
      <alignment horizontal="right" indent="4"/>
    </xf>
    <xf numFmtId="0" fontId="22" fillId="0" borderId="0" xfId="0" applyFont="1" applyAlignment="1"/>
    <xf numFmtId="3" fontId="7" fillId="0" borderId="0" xfId="0" applyNumberFormat="1" applyFont="1" applyBorder="1" applyAlignment="1">
      <alignment horizontal="right" indent="2"/>
    </xf>
    <xf numFmtId="0" fontId="7" fillId="0" borderId="7" xfId="0" applyFont="1" applyBorder="1"/>
    <xf numFmtId="3" fontId="7" fillId="0" borderId="9" xfId="0" applyNumberFormat="1" applyFont="1" applyBorder="1" applyAlignment="1">
      <alignment horizontal="right" indent="2"/>
    </xf>
    <xf numFmtId="0" fontId="8" fillId="0" borderId="9" xfId="0" applyFont="1" applyBorder="1"/>
    <xf numFmtId="3" fontId="8" fillId="0" borderId="9" xfId="0" applyNumberFormat="1" applyFont="1" applyBorder="1" applyAlignment="1">
      <alignment horizontal="right" indent="2"/>
    </xf>
    <xf numFmtId="3" fontId="8" fillId="0" borderId="0" xfId="0" applyNumberFormat="1" applyFont="1" applyBorder="1" applyAlignment="1">
      <alignment horizontal="right" indent="5"/>
    </xf>
    <xf numFmtId="0" fontId="5" fillId="0" borderId="7" xfId="0" applyFont="1" applyBorder="1"/>
    <xf numFmtId="3" fontId="5" fillId="0" borderId="14" xfId="0" applyNumberFormat="1" applyFont="1" applyBorder="1" applyAlignment="1">
      <alignment horizontal="right" indent="2"/>
    </xf>
    <xf numFmtId="3" fontId="8" fillId="0" borderId="0" xfId="0" applyNumberFormat="1" applyFont="1" applyBorder="1" applyAlignment="1">
      <alignment horizontal="right" indent="2"/>
    </xf>
    <xf numFmtId="3" fontId="7" fillId="0" borderId="18" xfId="0" applyNumberFormat="1" applyFont="1" applyBorder="1" applyAlignment="1">
      <alignment horizontal="right" indent="4"/>
    </xf>
    <xf numFmtId="3" fontId="8" fillId="0" borderId="8" xfId="0" applyNumberFormat="1" applyFont="1" applyBorder="1" applyAlignment="1">
      <alignment horizontal="right" indent="4"/>
    </xf>
    <xf numFmtId="165" fontId="3" fillId="0" borderId="0" xfId="0" applyNumberFormat="1" applyFont="1"/>
    <xf numFmtId="0" fontId="5" fillId="0" borderId="0" xfId="0" applyFont="1" applyFill="1"/>
    <xf numFmtId="0" fontId="5" fillId="0" borderId="0" xfId="0" quotePrefix="1" applyFont="1" applyFill="1"/>
    <xf numFmtId="0" fontId="5" fillId="0" borderId="9" xfId="0" applyFont="1" applyFill="1" applyBorder="1"/>
    <xf numFmtId="3" fontId="5" fillId="0" borderId="15" xfId="0" applyNumberFormat="1" applyFont="1" applyFill="1" applyBorder="1" applyAlignment="1">
      <alignment horizontal="right" indent="2"/>
    </xf>
    <xf numFmtId="165" fontId="5" fillId="0" borderId="0" xfId="0" applyNumberFormat="1" applyFont="1" applyFill="1" applyBorder="1" applyAlignment="1">
      <alignment horizontal="right" indent="3"/>
    </xf>
    <xf numFmtId="165" fontId="5" fillId="0" borderId="0" xfId="0" applyNumberFormat="1" applyFont="1" applyFill="1" applyBorder="1" applyAlignment="1">
      <alignment horizontal="right" indent="4"/>
    </xf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8" fillId="0" borderId="9" xfId="0" applyFont="1" applyFill="1" applyBorder="1"/>
    <xf numFmtId="3" fontId="8" fillId="0" borderId="15" xfId="0" applyNumberFormat="1" applyFont="1" applyFill="1" applyBorder="1" applyAlignment="1">
      <alignment horizontal="right" indent="2"/>
    </xf>
    <xf numFmtId="0" fontId="9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165" fontId="24" fillId="0" borderId="0" xfId="0" applyNumberFormat="1" applyFont="1"/>
    <xf numFmtId="164" fontId="5" fillId="0" borderId="0" xfId="0" applyNumberFormat="1" applyFont="1" applyBorder="1" applyAlignment="1">
      <alignment horizontal="right" indent="3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right" indent="3"/>
    </xf>
    <xf numFmtId="164" fontId="5" fillId="0" borderId="8" xfId="0" applyNumberFormat="1" applyFont="1" applyBorder="1" applyAlignment="1">
      <alignment horizontal="right" indent="2"/>
    </xf>
    <xf numFmtId="3" fontId="8" fillId="0" borderId="15" xfId="0" applyNumberFormat="1" applyFont="1" applyBorder="1" applyAlignment="1">
      <alignment horizontal="right" wrapText="1" indent="4"/>
    </xf>
    <xf numFmtId="0" fontId="5" fillId="0" borderId="9" xfId="0" applyFont="1" applyBorder="1" applyAlignment="1">
      <alignment horizontal="left" indent="5"/>
    </xf>
    <xf numFmtId="0" fontId="8" fillId="0" borderId="9" xfId="0" applyFont="1" applyBorder="1" applyAlignment="1">
      <alignment horizontal="left" indent="5"/>
    </xf>
    <xf numFmtId="164" fontId="8" fillId="0" borderId="0" xfId="0" applyNumberFormat="1" applyFont="1" applyBorder="1" applyAlignment="1">
      <alignment horizontal="right" indent="3"/>
    </xf>
    <xf numFmtId="165" fontId="5" fillId="0" borderId="0" xfId="0" applyNumberFormat="1" applyFont="1" applyAlignment="1">
      <alignment horizontal="right" indent="4"/>
    </xf>
    <xf numFmtId="165" fontId="8" fillId="0" borderId="0" xfId="0" applyNumberFormat="1" applyFont="1" applyAlignment="1">
      <alignment horizontal="right" indent="4"/>
    </xf>
    <xf numFmtId="0" fontId="3" fillId="0" borderId="0" xfId="0" applyFont="1" applyFill="1" applyAlignment="1"/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/>
    <xf numFmtId="3" fontId="17" fillId="0" borderId="0" xfId="0" applyNumberFormat="1" applyFont="1" applyFill="1" applyBorder="1"/>
    <xf numFmtId="0" fontId="17" fillId="2" borderId="19" xfId="0" applyFont="1" applyFill="1" applyBorder="1" applyAlignment="1">
      <alignment vertical="center" wrapText="1"/>
    </xf>
    <xf numFmtId="0" fontId="17" fillId="4" borderId="20" xfId="0" applyFont="1" applyFill="1" applyBorder="1" applyAlignment="1">
      <alignment vertical="center" wrapText="1"/>
    </xf>
    <xf numFmtId="3" fontId="17" fillId="2" borderId="0" xfId="0" applyNumberFormat="1" applyFont="1" applyFill="1"/>
    <xf numFmtId="167" fontId="17" fillId="0" borderId="0" xfId="0" applyNumberFormat="1" applyFont="1"/>
    <xf numFmtId="3" fontId="17" fillId="0" borderId="0" xfId="0" applyNumberFormat="1" applyFont="1"/>
    <xf numFmtId="0" fontId="17" fillId="0" borderId="0" xfId="0" applyFont="1"/>
    <xf numFmtId="0" fontId="17" fillId="2" borderId="0" xfId="0" applyFont="1" applyFill="1"/>
    <xf numFmtId="0" fontId="26" fillId="2" borderId="0" xfId="0" quotePrefix="1" applyFont="1" applyFill="1"/>
    <xf numFmtId="3" fontId="26" fillId="2" borderId="0" xfId="0" applyNumberFormat="1" applyFont="1" applyFill="1"/>
    <xf numFmtId="167" fontId="26" fillId="0" borderId="0" xfId="0" applyNumberFormat="1" applyFont="1"/>
    <xf numFmtId="3" fontId="26" fillId="0" borderId="0" xfId="0" applyNumberFormat="1" applyFont="1"/>
    <xf numFmtId="3" fontId="17" fillId="0" borderId="0" xfId="0" applyNumberFormat="1" applyFont="1" applyFill="1"/>
    <xf numFmtId="3" fontId="17" fillId="3" borderId="0" xfId="0" applyNumberFormat="1" applyFont="1" applyFill="1"/>
    <xf numFmtId="0" fontId="17" fillId="0" borderId="0" xfId="0" applyFont="1" applyFill="1"/>
    <xf numFmtId="0" fontId="8" fillId="0" borderId="21" xfId="0" applyFont="1" applyFill="1" applyBorder="1"/>
    <xf numFmtId="3" fontId="26" fillId="0" borderId="21" xfId="0" applyNumberFormat="1" applyFont="1" applyBorder="1"/>
    <xf numFmtId="3" fontId="17" fillId="2" borderId="21" xfId="0" applyNumberFormat="1" applyFont="1" applyFill="1" applyBorder="1"/>
    <xf numFmtId="0" fontId="26" fillId="0" borderId="21" xfId="0" applyFont="1" applyFill="1" applyBorder="1"/>
    <xf numFmtId="167" fontId="26" fillId="0" borderId="21" xfId="0" applyNumberFormat="1" applyFont="1" applyBorder="1"/>
    <xf numFmtId="0" fontId="4" fillId="5" borderId="0" xfId="0" applyFont="1" applyFill="1"/>
    <xf numFmtId="165" fontId="8" fillId="0" borderId="0" xfId="0" applyNumberFormat="1" applyFont="1" applyBorder="1" applyAlignment="1">
      <alignment horizontal="right" indent="3"/>
    </xf>
    <xf numFmtId="165" fontId="8" fillId="0" borderId="0" xfId="0" applyNumberFormat="1" applyFont="1" applyBorder="1" applyAlignment="1">
      <alignment horizontal="right" indent="4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right" indent="1"/>
    </xf>
    <xf numFmtId="0" fontId="3" fillId="0" borderId="0" xfId="0" applyFont="1" applyAlignment="1">
      <alignment horizontal="right" indent="1"/>
    </xf>
    <xf numFmtId="166" fontId="3" fillId="0" borderId="0" xfId="0" applyNumberFormat="1" applyFont="1" applyFill="1"/>
    <xf numFmtId="3" fontId="17" fillId="0" borderId="0" xfId="0" applyNumberFormat="1" applyFont="1" applyFill="1" applyAlignment="1">
      <alignment vertical="top" wrapText="1"/>
    </xf>
    <xf numFmtId="165" fontId="6" fillId="0" borderId="8" xfId="0" applyNumberFormat="1" applyFont="1" applyBorder="1" applyAlignment="1">
      <alignment horizontal="right" wrapText="1" indent="1"/>
    </xf>
    <xf numFmtId="165" fontId="25" fillId="0" borderId="8" xfId="0" applyNumberFormat="1" applyFont="1" applyBorder="1" applyAlignment="1">
      <alignment horizontal="right" wrapText="1" indent="1"/>
    </xf>
    <xf numFmtId="0" fontId="17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12" fillId="0" borderId="0" xfId="0" applyFont="1" applyFill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17" fillId="7" borderId="0" xfId="0" applyNumberFormat="1" applyFont="1" applyFill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center" wrapText="1"/>
    </xf>
    <xf numFmtId="0" fontId="17" fillId="6" borderId="0" xfId="0" applyFont="1" applyFill="1" applyAlignment="1">
      <alignment horizontal="center" vertical="center" wrapText="1"/>
    </xf>
    <xf numFmtId="0" fontId="17" fillId="2" borderId="0" xfId="0" applyFont="1" applyFill="1" applyBorder="1" applyAlignment="1">
      <alignment horizontal="center" wrapText="1"/>
    </xf>
    <xf numFmtId="0" fontId="17" fillId="2" borderId="9" xfId="0" applyFont="1" applyFill="1" applyBorder="1" applyAlignment="1">
      <alignment horizontal="center" wrapText="1"/>
    </xf>
    <xf numFmtId="0" fontId="17" fillId="2" borderId="18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wrapText="1"/>
    </xf>
    <xf numFmtId="0" fontId="12" fillId="0" borderId="21" xfId="0" applyFont="1" applyBorder="1" applyAlignment="1">
      <alignment horizontal="center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 vertical="top" wrapText="1"/>
    </xf>
    <xf numFmtId="0" fontId="21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justify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hr-HR" sz="1050" b="0"/>
              <a:t>G 1 STRUKTURA VRIJEDNOSTI IZVRŠENIH RADOVA</a:t>
            </a:r>
          </a:p>
          <a:p>
            <a:pPr>
              <a:defRPr sz="1050" b="0"/>
            </a:pPr>
            <a:r>
              <a:rPr lang="hr-HR" sz="1050" b="0"/>
              <a:t>PREMA VRSTI GRAĐEVINA  I.</a:t>
            </a:r>
            <a:r>
              <a:rPr lang="hr-HR" sz="1050" b="0" baseline="0"/>
              <a:t> </a:t>
            </a:r>
            <a:r>
              <a:rPr lang="hr-HR" sz="1050" b="0"/>
              <a:t>- VI. 2019.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8534748373844576"/>
          <c:y val="0.25392372841812866"/>
          <c:w val="0.44378390201224849"/>
          <c:h val="0.57912211137243375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6"/>
            <c:extLst>
              <c:ext xmlns:c16="http://schemas.microsoft.com/office/drawing/2014/chart" uri="{C3380CC4-5D6E-409C-BE32-E72D297353CC}">
                <c16:uniqueId val="{00000001-8018-4E0F-B1DF-98FAB4B5ED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18-4E0F-B1DF-98FAB4B5EDCD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5-8018-4E0F-B1DF-98FAB4B5EDCD}"/>
              </c:ext>
            </c:extLst>
          </c:dPt>
          <c:dPt>
            <c:idx val="3"/>
            <c:bubble3D val="0"/>
            <c:explosion val="4"/>
            <c:extLst>
              <c:ext xmlns:c16="http://schemas.microsoft.com/office/drawing/2014/chart" uri="{C3380CC4-5D6E-409C-BE32-E72D297353CC}">
                <c16:uniqueId val="{00000007-8018-4E0F-B1DF-98FAB4B5EDCD}"/>
              </c:ext>
            </c:extLst>
          </c:dPt>
          <c:dLbls>
            <c:dLbl>
              <c:idx val="0"/>
              <c:layout>
                <c:manualLayout>
                  <c:x val="1.3832500702425251E-2"/>
                  <c:y val="9.792711835170938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stambene zgrade
</a:t>
                    </a:r>
                    <a:r>
                      <a:rPr lang="en-US" sz="900">
                        <a:latin typeface="Calibri" pitchFamily="34" charset="0"/>
                      </a:rPr>
                      <a:t>15,8%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18-4E0F-B1DF-98FAB4B5EDCD}"/>
                </c:ext>
              </c:extLst>
            </c:dLbl>
            <c:dLbl>
              <c:idx val="1"/>
              <c:layout>
                <c:manualLayout>
                  <c:x val="-3.4812880765883375E-2"/>
                  <c:y val="-6.95824760313270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nestambene zgrade
</a:t>
                    </a:r>
                    <a:r>
                      <a:rPr lang="en-US" sz="900">
                        <a:latin typeface="Calibri" pitchFamily="34" charset="0"/>
                      </a:rPr>
                      <a:t>33,9%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18-4E0F-B1DF-98FAB4B5EDCD}"/>
                </c:ext>
              </c:extLst>
            </c:dLbl>
            <c:dLbl>
              <c:idx val="2"/>
              <c:layout>
                <c:manualLayout>
                  <c:x val="-9.8376003588942343E-2"/>
                  <c:y val="3.90727052105942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prometna infrastruktura
</a:t>
                    </a:r>
                    <a:r>
                      <a:rPr lang="en-US" sz="900">
                        <a:latin typeface="Calibri" pitchFamily="34" charset="0"/>
                      </a:rPr>
                      <a:t>34,8%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18-4E0F-B1DF-98FAB4B5EDCD}"/>
                </c:ext>
              </c:extLst>
            </c:dLbl>
            <c:dLbl>
              <c:idx val="3"/>
              <c:layout>
                <c:manualLayout>
                  <c:x val="1.5413269804928608E-2"/>
                  <c:y val="4.201705501844971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Calibri" pitchFamily="34" charset="0"/>
                      </a:rPr>
                      <a:t>ostale nespomenute građevine</a:t>
                    </a:r>
                    <a:r>
                      <a:rPr lang="en-US"/>
                      <a:t>
</a:t>
                    </a:r>
                    <a:r>
                      <a:rPr lang="en-US" sz="900">
                        <a:latin typeface="Calibri" pitchFamily="34" charset="0"/>
                      </a:rPr>
                      <a:t>15,5</a:t>
                    </a:r>
                    <a:r>
                      <a:rPr lang="en-US" sz="1000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18-4E0F-B1DF-98FAB4B5EDC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1'!$K$4:$K$7</c:f>
              <c:strCache>
                <c:ptCount val="4"/>
                <c:pt idx="0">
                  <c:v>stambene zgrade</c:v>
                </c:pt>
                <c:pt idx="1">
                  <c:v>nestambene zgrade</c:v>
                </c:pt>
                <c:pt idx="2">
                  <c:v>prometna infrastruktura</c:v>
                </c:pt>
                <c:pt idx="3">
                  <c:v>ostale nespomenute građevine</c:v>
                </c:pt>
              </c:strCache>
            </c:strRef>
          </c:cat>
          <c:val>
            <c:numRef>
              <c:f>'Graf 1'!$L$4:$L$7</c:f>
              <c:numCache>
                <c:formatCode>#,##0.0</c:formatCode>
                <c:ptCount val="4"/>
                <c:pt idx="0">
                  <c:v>15.8</c:v>
                </c:pt>
                <c:pt idx="1">
                  <c:v>33.9</c:v>
                </c:pt>
                <c:pt idx="2">
                  <c:v>34.799999999999997</c:v>
                </c:pt>
                <c:pt idx="3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18-4E0F-B1DF-98FAB4B5ED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1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76199</xdr:rowOff>
    </xdr:from>
    <xdr:to>
      <xdr:col>9</xdr:col>
      <xdr:colOff>504825</xdr:colOff>
      <xdr:row>24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pane xSplit="6" topLeftCell="G1" activePane="topRight" state="frozen"/>
      <selection pane="topRight" activeCell="L9" sqref="L9"/>
    </sheetView>
  </sheetViews>
  <sheetFormatPr defaultColWidth="9.33203125" defaultRowHeight="12.75"/>
  <cols>
    <col min="1" max="1" width="25.5" style="1" customWidth="1"/>
    <col min="2" max="2" width="20.83203125" style="1" customWidth="1"/>
    <col min="3" max="3" width="12" style="1" customWidth="1"/>
    <col min="4" max="5" width="18.33203125" style="1" customWidth="1"/>
    <col min="6" max="16384" width="9.33203125" style="1"/>
  </cols>
  <sheetData>
    <row r="1" spans="1:5" ht="27.75" customHeight="1" thickBot="1">
      <c r="A1" s="134" t="s">
        <v>83</v>
      </c>
      <c r="B1" s="134"/>
      <c r="C1" s="134"/>
      <c r="D1" s="134"/>
      <c r="E1" s="134"/>
    </row>
    <row r="2" spans="1:5" ht="36" customHeight="1">
      <c r="A2" s="76"/>
      <c r="B2" s="130" t="s">
        <v>22</v>
      </c>
      <c r="C2" s="130" t="s">
        <v>54</v>
      </c>
      <c r="D2" s="132" t="s">
        <v>62</v>
      </c>
      <c r="E2" s="133"/>
    </row>
    <row r="3" spans="1:5" ht="33" customHeight="1">
      <c r="A3" s="77"/>
      <c r="B3" s="131"/>
      <c r="C3" s="131"/>
      <c r="D3" s="126" t="s">
        <v>55</v>
      </c>
      <c r="E3" s="30" t="s">
        <v>0</v>
      </c>
    </row>
    <row r="4" spans="1:5" ht="19.899999999999999" customHeight="1">
      <c r="A4" s="81" t="s">
        <v>21</v>
      </c>
      <c r="B4" s="46">
        <v>1662402</v>
      </c>
      <c r="C4" s="121" t="s">
        <v>80</v>
      </c>
      <c r="D4" s="75">
        <v>44</v>
      </c>
      <c r="E4" s="84">
        <v>56</v>
      </c>
    </row>
    <row r="5" spans="1:5" ht="15" customHeight="1">
      <c r="A5" s="81" t="s">
        <v>1</v>
      </c>
      <c r="B5" s="46">
        <v>470337</v>
      </c>
      <c r="C5" s="79">
        <v>90.5</v>
      </c>
      <c r="D5" s="75">
        <v>46.3</v>
      </c>
      <c r="E5" s="84">
        <v>53.7</v>
      </c>
    </row>
    <row r="6" spans="1:5" ht="15" customHeight="1">
      <c r="A6" s="81" t="s">
        <v>2</v>
      </c>
      <c r="B6" s="46">
        <v>362170</v>
      </c>
      <c r="C6" s="79">
        <v>77</v>
      </c>
      <c r="D6" s="75">
        <v>68.8</v>
      </c>
      <c r="E6" s="84">
        <v>31.2</v>
      </c>
    </row>
    <row r="7" spans="1:5" ht="15" customHeight="1">
      <c r="A7" s="81" t="s">
        <v>3</v>
      </c>
      <c r="B7" s="46">
        <v>829895</v>
      </c>
      <c r="C7" s="79">
        <v>229.1</v>
      </c>
      <c r="D7" s="75">
        <v>31.9</v>
      </c>
      <c r="E7" s="84">
        <v>68.099999999999994</v>
      </c>
    </row>
    <row r="8" spans="1:5" ht="18" customHeight="1">
      <c r="A8" s="81" t="s">
        <v>53</v>
      </c>
      <c r="B8" s="46">
        <v>1872966</v>
      </c>
      <c r="C8" s="121" t="s">
        <v>81</v>
      </c>
      <c r="D8" s="75">
        <v>41.3</v>
      </c>
      <c r="E8" s="84">
        <v>58.7</v>
      </c>
    </row>
    <row r="9" spans="1:5" ht="15" customHeight="1">
      <c r="A9" s="81" t="s">
        <v>56</v>
      </c>
      <c r="B9" s="46">
        <v>546826</v>
      </c>
      <c r="C9" s="79">
        <v>65.900000000000006</v>
      </c>
      <c r="D9" s="75">
        <v>37.200000000000003</v>
      </c>
      <c r="E9" s="84">
        <v>62.8</v>
      </c>
    </row>
    <row r="10" spans="1:5" ht="15" customHeight="1">
      <c r="A10" s="81" t="s">
        <v>57</v>
      </c>
      <c r="B10" s="46">
        <v>428543</v>
      </c>
      <c r="C10" s="79">
        <v>78.400000000000006</v>
      </c>
      <c r="D10" s="75">
        <v>51.5</v>
      </c>
      <c r="E10" s="84">
        <v>48.5</v>
      </c>
    </row>
    <row r="11" spans="1:5" ht="15" customHeight="1">
      <c r="A11" s="81" t="s">
        <v>58</v>
      </c>
      <c r="B11" s="46">
        <v>897597</v>
      </c>
      <c r="C11" s="79">
        <v>209.5</v>
      </c>
      <c r="D11" s="75">
        <v>39.1</v>
      </c>
      <c r="E11" s="84">
        <v>60.9</v>
      </c>
    </row>
    <row r="12" spans="1:5" ht="18" customHeight="1">
      <c r="A12" s="82" t="s">
        <v>52</v>
      </c>
      <c r="B12" s="80">
        <v>3535368</v>
      </c>
      <c r="C12" s="122" t="s">
        <v>82</v>
      </c>
      <c r="D12" s="83">
        <v>42.6</v>
      </c>
      <c r="E12" s="85">
        <v>57.4</v>
      </c>
    </row>
    <row r="13" spans="1:5" ht="17.25" customHeight="1">
      <c r="A13" s="47" t="s">
        <v>59</v>
      </c>
      <c r="B13" s="15"/>
      <c r="C13" s="15"/>
      <c r="D13" s="15"/>
      <c r="E13" s="15"/>
    </row>
    <row r="14" spans="1:5" ht="14.25" customHeight="1">
      <c r="A14" s="13"/>
      <c r="B14" s="13"/>
      <c r="C14" s="13"/>
      <c r="D14" s="13"/>
      <c r="E14" s="13"/>
    </row>
    <row r="15" spans="1:5" ht="12" customHeight="1"/>
    <row r="18" spans="2:2">
      <c r="B18" s="1" t="s">
        <v>4</v>
      </c>
    </row>
  </sheetData>
  <mergeCells count="4">
    <mergeCell ref="B2:B3"/>
    <mergeCell ref="D2:E2"/>
    <mergeCell ref="A1:E1"/>
    <mergeCell ref="C2:C3"/>
  </mergeCells>
  <phoneticPr fontId="0" type="noConversion"/>
  <printOptions horizontalCentered="1"/>
  <pageMargins left="0.59055118110236227" right="0.59055118110236227" top="3.3464566929133861" bottom="0.59055118110236227" header="0.51181102362204722" footer="0.51181102362204722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workbookViewId="0">
      <selection activeCell="G19" sqref="G19"/>
    </sheetView>
  </sheetViews>
  <sheetFormatPr defaultColWidth="9.1640625" defaultRowHeight="15.75"/>
  <cols>
    <col min="1" max="1" width="30.3320312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9" ht="13.5" customHeight="1">
      <c r="A1" s="18" t="s">
        <v>23</v>
      </c>
      <c r="B1" s="21"/>
      <c r="C1" s="21"/>
      <c r="D1" s="21"/>
      <c r="E1" s="21"/>
      <c r="F1" s="18"/>
    </row>
    <row r="2" spans="1:9" ht="13.5" customHeight="1">
      <c r="A2" s="18" t="s">
        <v>84</v>
      </c>
      <c r="B2" s="21"/>
      <c r="C2" s="21"/>
      <c r="D2" s="21"/>
      <c r="E2" s="21"/>
    </row>
    <row r="3" spans="1:9" ht="16.5" customHeight="1" thickBot="1">
      <c r="A3" s="1"/>
      <c r="B3" s="3"/>
      <c r="C3" s="3"/>
      <c r="D3" s="3"/>
      <c r="E3" s="4" t="s">
        <v>5</v>
      </c>
    </row>
    <row r="4" spans="1:9" ht="18.75" customHeight="1">
      <c r="A4" s="6"/>
      <c r="B4" s="135" t="s">
        <v>14</v>
      </c>
      <c r="C4" s="136"/>
      <c r="D4" s="136"/>
      <c r="E4" s="137" t="s">
        <v>6</v>
      </c>
    </row>
    <row r="5" spans="1:9" ht="41.25" customHeight="1">
      <c r="A5" s="7"/>
      <c r="B5" s="16" t="s">
        <v>7</v>
      </c>
      <c r="C5" s="23" t="s">
        <v>25</v>
      </c>
      <c r="D5" s="16" t="s">
        <v>8</v>
      </c>
      <c r="E5" s="138"/>
    </row>
    <row r="6" spans="1:9" ht="26.25" customHeight="1">
      <c r="A6" s="49" t="s">
        <v>9</v>
      </c>
      <c r="B6" s="48">
        <f>SUM(C6,D6)</f>
        <v>2333183</v>
      </c>
      <c r="C6" s="57">
        <v>1374222</v>
      </c>
      <c r="D6" s="26">
        <v>958961</v>
      </c>
      <c r="E6" s="25">
        <v>502466</v>
      </c>
    </row>
    <row r="7" spans="1:9" ht="15" customHeight="1">
      <c r="A7" s="11" t="s">
        <v>60</v>
      </c>
      <c r="B7" s="48">
        <f>SUM(C7,D7)</f>
        <v>2474164</v>
      </c>
      <c r="C7" s="24">
        <v>1401858</v>
      </c>
      <c r="D7" s="50">
        <v>1072306</v>
      </c>
      <c r="E7" s="25">
        <v>592000</v>
      </c>
    </row>
    <row r="8" spans="1:9" ht="15" customHeight="1">
      <c r="A8" s="51" t="s">
        <v>61</v>
      </c>
      <c r="B8" s="56">
        <f>SUM(B6,B7)</f>
        <v>4807347</v>
      </c>
      <c r="C8" s="58">
        <v>2776080</v>
      </c>
      <c r="D8" s="52">
        <v>2031267</v>
      </c>
      <c r="E8" s="53">
        <v>1094466</v>
      </c>
    </row>
    <row r="9" spans="1:9" ht="26.25" customHeight="1">
      <c r="A9" s="22" t="s">
        <v>24</v>
      </c>
      <c r="B9" s="13"/>
      <c r="C9" s="13"/>
      <c r="D9" s="13"/>
      <c r="E9" s="13"/>
    </row>
    <row r="10" spans="1:9" ht="9.9499999999999993" customHeight="1"/>
    <row r="11" spans="1:9" ht="15" customHeight="1"/>
    <row r="14" spans="1:9">
      <c r="I14" s="1"/>
    </row>
  </sheetData>
  <mergeCells count="2">
    <mergeCell ref="B4:D4"/>
    <mergeCell ref="E4:E5"/>
  </mergeCells>
  <phoneticPr fontId="1" type="noConversion"/>
  <printOptions horizontalCentered="1"/>
  <pageMargins left="0.59055118110236227" right="0.59055118110236227" top="7.0866141732283472" bottom="0.59055118110236227" header="0.51181102362204722" footer="0.51181102362204722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abSelected="1" zoomScaleNormal="100" workbookViewId="0">
      <pane xSplit="7" topLeftCell="S1" activePane="topRight" state="frozen"/>
      <selection pane="topRight" activeCell="E36" sqref="E36"/>
    </sheetView>
  </sheetViews>
  <sheetFormatPr defaultColWidth="9.33203125" defaultRowHeight="15"/>
  <cols>
    <col min="1" max="1" width="2.33203125" style="3" customWidth="1"/>
    <col min="2" max="2" width="2" style="3" customWidth="1"/>
    <col min="3" max="3" width="37.83203125" style="3" customWidth="1"/>
    <col min="4" max="4" width="15.33203125" style="3" customWidth="1"/>
    <col min="5" max="5" width="15" style="3" customWidth="1"/>
    <col min="6" max="6" width="16.83203125" style="3" customWidth="1"/>
    <col min="7" max="7" width="18.83203125" style="3" customWidth="1"/>
    <col min="8" max="8" width="4.83203125" style="3" customWidth="1"/>
    <col min="9" max="9" width="8" style="3" customWidth="1"/>
    <col min="10" max="10" width="8.83203125" style="3" customWidth="1"/>
    <col min="11" max="11" width="7.1640625" style="66" customWidth="1"/>
    <col min="12" max="12" width="17.6640625" style="98" customWidth="1"/>
    <col min="13" max="13" width="12.83203125" style="98" customWidth="1"/>
    <col min="14" max="14" width="9.33203125" style="98"/>
    <col min="15" max="16" width="9.83203125" style="98" customWidth="1"/>
    <col min="17" max="17" width="8" style="98" customWidth="1"/>
    <col min="18" max="18" width="11.1640625" style="98" customWidth="1"/>
    <col min="19" max="16384" width="9.33203125" style="3"/>
  </cols>
  <sheetData>
    <row r="1" spans="1:18" ht="15.75" customHeight="1">
      <c r="A1" s="3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86"/>
    </row>
    <row r="2" spans="1:18" ht="27.75" customHeight="1" thickBot="1">
      <c r="A2" s="5"/>
      <c r="B2" s="20" t="s">
        <v>85</v>
      </c>
      <c r="L2" s="112" t="s">
        <v>69</v>
      </c>
      <c r="R2" s="112" t="s">
        <v>70</v>
      </c>
    </row>
    <row r="3" spans="1:18" ht="32.25" customHeight="1">
      <c r="A3" s="8"/>
      <c r="B3" s="8"/>
      <c r="C3" s="6"/>
      <c r="D3" s="130" t="s">
        <v>63</v>
      </c>
      <c r="E3" s="137" t="s">
        <v>12</v>
      </c>
      <c r="F3" s="141"/>
      <c r="G3" s="141"/>
      <c r="H3" s="115"/>
      <c r="I3" s="142" t="s">
        <v>68</v>
      </c>
      <c r="J3" s="143" t="s">
        <v>71</v>
      </c>
      <c r="K3" s="87"/>
      <c r="L3" s="144" t="s">
        <v>65</v>
      </c>
      <c r="M3" s="144"/>
      <c r="N3" s="144"/>
      <c r="O3" s="145"/>
      <c r="P3" s="146" t="s">
        <v>64</v>
      </c>
      <c r="Q3" s="123"/>
      <c r="R3" s="127" t="s">
        <v>66</v>
      </c>
    </row>
    <row r="4" spans="1:18" ht="24.6" customHeight="1">
      <c r="A4" s="7"/>
      <c r="B4" s="7"/>
      <c r="C4" s="9"/>
      <c r="D4" s="140"/>
      <c r="E4" s="17" t="s">
        <v>10</v>
      </c>
      <c r="F4" s="17" t="s">
        <v>11</v>
      </c>
      <c r="G4" s="30" t="s">
        <v>26</v>
      </c>
      <c r="H4" s="116"/>
      <c r="I4" s="142"/>
      <c r="J4" s="143"/>
      <c r="K4" s="88"/>
      <c r="L4" s="99"/>
      <c r="M4" s="93" t="s">
        <v>10</v>
      </c>
      <c r="N4" s="93" t="s">
        <v>11</v>
      </c>
      <c r="O4" s="93" t="s">
        <v>67</v>
      </c>
      <c r="P4" s="147"/>
      <c r="Q4" s="123"/>
      <c r="R4" s="94" t="s">
        <v>10</v>
      </c>
    </row>
    <row r="5" spans="1:18" ht="21.6" customHeight="1">
      <c r="A5" s="10" t="s">
        <v>9</v>
      </c>
      <c r="B5" s="10"/>
      <c r="C5" s="54"/>
      <c r="D5" s="55">
        <v>1374222</v>
      </c>
      <c r="E5" s="28">
        <v>100</v>
      </c>
      <c r="F5" s="28">
        <v>60.5</v>
      </c>
      <c r="G5" s="29">
        <v>39.5</v>
      </c>
      <c r="H5" s="29"/>
      <c r="I5" s="117">
        <f>SUM(F5,G5)</f>
        <v>100</v>
      </c>
      <c r="J5" s="117">
        <f>SUM(E5-I5)</f>
        <v>0</v>
      </c>
      <c r="K5" s="65"/>
      <c r="L5" s="99"/>
      <c r="M5" s="95">
        <f>SUM(M6,M7)</f>
        <v>1374222</v>
      </c>
      <c r="N5" s="95">
        <f t="shared" ref="N5:O5" si="0">SUM(N6,N7)</f>
        <v>831895</v>
      </c>
      <c r="O5" s="95">
        <f t="shared" si="0"/>
        <v>542327</v>
      </c>
      <c r="P5" s="95">
        <f>SUM(N5,O5)</f>
        <v>1374222</v>
      </c>
      <c r="Q5" s="92"/>
      <c r="R5" s="96" t="e">
        <f>SUM(#REF!,#REF!)</f>
        <v>#REF!</v>
      </c>
    </row>
    <row r="6" spans="1:18" ht="15" customHeight="1">
      <c r="A6" s="10"/>
      <c r="B6" s="19" t="s">
        <v>15</v>
      </c>
      <c r="C6" s="11"/>
      <c r="D6" s="27">
        <v>664200</v>
      </c>
      <c r="E6" s="64">
        <v>48.3</v>
      </c>
      <c r="F6" s="28">
        <v>31.1</v>
      </c>
      <c r="G6" s="29">
        <v>17.2</v>
      </c>
      <c r="H6" s="29"/>
      <c r="I6" s="117">
        <f t="shared" ref="I6:I21" si="1">SUM(F6,G6)</f>
        <v>48.3</v>
      </c>
      <c r="J6" s="117">
        <f t="shared" ref="J6:J21" si="2">SUM(E6-I6)</f>
        <v>0</v>
      </c>
      <c r="K6" s="65"/>
      <c r="L6" s="100" t="s">
        <v>15</v>
      </c>
      <c r="M6" s="101">
        <f>SUM(N6,O6)</f>
        <v>664200</v>
      </c>
      <c r="N6" s="101">
        <v>427127</v>
      </c>
      <c r="O6" s="101">
        <v>237073</v>
      </c>
      <c r="P6" s="95"/>
      <c r="Q6" s="92"/>
      <c r="R6" s="102" t="e">
        <f>SUM(#REF!,#REF!)</f>
        <v>#REF!</v>
      </c>
    </row>
    <row r="7" spans="1:18" ht="15" customHeight="1">
      <c r="A7" s="10"/>
      <c r="B7" s="19" t="s">
        <v>18</v>
      </c>
      <c r="C7" s="11"/>
      <c r="D7" s="27">
        <v>710022</v>
      </c>
      <c r="E7" s="64">
        <v>51.7</v>
      </c>
      <c r="F7" s="28">
        <v>29.5</v>
      </c>
      <c r="G7" s="29">
        <v>22.2</v>
      </c>
      <c r="H7" s="29"/>
      <c r="I7" s="117">
        <f t="shared" si="1"/>
        <v>51.7</v>
      </c>
      <c r="J7" s="117">
        <f t="shared" si="2"/>
        <v>0</v>
      </c>
      <c r="K7" s="65"/>
      <c r="L7" s="100" t="s">
        <v>18</v>
      </c>
      <c r="M7" s="101">
        <f>SUM(N7,O7)</f>
        <v>710022</v>
      </c>
      <c r="N7" s="101">
        <v>404768</v>
      </c>
      <c r="O7" s="101">
        <v>305254</v>
      </c>
      <c r="P7" s="95"/>
      <c r="Q7" s="92"/>
      <c r="R7" s="102" t="e">
        <f>SUM(#REF!,#REF!)</f>
        <v>#REF!</v>
      </c>
    </row>
    <row r="8" spans="1:18" ht="18" customHeight="1">
      <c r="A8" s="10" t="s">
        <v>60</v>
      </c>
      <c r="B8" s="10"/>
      <c r="C8" s="11"/>
      <c r="D8" s="27">
        <v>1401858</v>
      </c>
      <c r="E8" s="64">
        <v>100</v>
      </c>
      <c r="F8" s="28">
        <v>55</v>
      </c>
      <c r="G8" s="29">
        <v>45</v>
      </c>
      <c r="H8" s="29"/>
      <c r="I8" s="117">
        <f t="shared" si="1"/>
        <v>100</v>
      </c>
      <c r="J8" s="117">
        <f t="shared" si="2"/>
        <v>0</v>
      </c>
      <c r="K8" s="89"/>
      <c r="L8" s="10" t="s">
        <v>60</v>
      </c>
      <c r="M8" s="103">
        <f>SUM(M9,M12)</f>
        <v>1401858</v>
      </c>
      <c r="N8" s="103">
        <f>SUM(N9,N12)</f>
        <v>771962</v>
      </c>
      <c r="O8" s="103">
        <f>SUM(O9,O12)</f>
        <v>629896</v>
      </c>
      <c r="P8" s="95">
        <f>SUM(N8,O8)</f>
        <v>1401858</v>
      </c>
      <c r="R8" s="96" t="e">
        <f>SUM(#REF!,#REF!)</f>
        <v>#REF!</v>
      </c>
    </row>
    <row r="9" spans="1:18" s="66" customFormat="1" ht="15" customHeight="1">
      <c r="A9" s="60"/>
      <c r="B9" s="61" t="s">
        <v>15</v>
      </c>
      <c r="C9" s="62"/>
      <c r="D9" s="63">
        <v>714222</v>
      </c>
      <c r="E9" s="64">
        <v>51</v>
      </c>
      <c r="F9" s="28">
        <v>32.5</v>
      </c>
      <c r="G9" s="29">
        <v>18.5</v>
      </c>
      <c r="H9" s="29"/>
      <c r="I9" s="117">
        <f t="shared" si="1"/>
        <v>51</v>
      </c>
      <c r="J9" s="117">
        <f t="shared" si="2"/>
        <v>0</v>
      </c>
      <c r="K9" s="89"/>
      <c r="L9" s="61" t="s">
        <v>15</v>
      </c>
      <c r="M9" s="104">
        <f>SUM(M10,M11)</f>
        <v>714222</v>
      </c>
      <c r="N9" s="105">
        <f>SUM(N10,N11)</f>
        <v>455611</v>
      </c>
      <c r="O9" s="105">
        <f>SUM(O10,O11)</f>
        <v>258611</v>
      </c>
      <c r="P9" s="104"/>
      <c r="Q9" s="106"/>
      <c r="R9" s="102" t="e">
        <f>SUM(#REF!,#REF!)</f>
        <v>#REF!</v>
      </c>
    </row>
    <row r="10" spans="1:18" s="66" customFormat="1" ht="15" customHeight="1">
      <c r="A10" s="67"/>
      <c r="B10" s="60"/>
      <c r="C10" s="62" t="s">
        <v>16</v>
      </c>
      <c r="D10" s="27">
        <v>232001</v>
      </c>
      <c r="E10" s="64">
        <v>16.600000000000001</v>
      </c>
      <c r="F10" s="28">
        <v>14.3</v>
      </c>
      <c r="G10" s="29">
        <v>2.2999999999999998</v>
      </c>
      <c r="H10" s="29"/>
      <c r="I10" s="117">
        <f t="shared" si="1"/>
        <v>16.600000000000001</v>
      </c>
      <c r="J10" s="117">
        <f t="shared" si="2"/>
        <v>0</v>
      </c>
      <c r="K10" s="65"/>
      <c r="L10" s="62" t="s">
        <v>16</v>
      </c>
      <c r="M10" s="104">
        <f>SUM(N10,O10)</f>
        <v>232001</v>
      </c>
      <c r="N10" s="104">
        <v>200226</v>
      </c>
      <c r="O10" s="104">
        <v>31775</v>
      </c>
      <c r="P10" s="104"/>
      <c r="Q10" s="106"/>
      <c r="R10" s="96" t="e">
        <f>SUM(#REF!,#REF!)</f>
        <v>#REF!</v>
      </c>
    </row>
    <row r="11" spans="1:18" s="66" customFormat="1" ht="15" customHeight="1">
      <c r="A11" s="67"/>
      <c r="B11" s="60"/>
      <c r="C11" s="62" t="s">
        <v>17</v>
      </c>
      <c r="D11" s="27">
        <v>482221</v>
      </c>
      <c r="E11" s="64">
        <v>34.4</v>
      </c>
      <c r="F11" s="28">
        <v>18.2</v>
      </c>
      <c r="G11" s="29">
        <v>16.2</v>
      </c>
      <c r="H11" s="29"/>
      <c r="I11" s="117">
        <f t="shared" si="1"/>
        <v>34.4</v>
      </c>
      <c r="J11" s="117">
        <f t="shared" si="2"/>
        <v>0</v>
      </c>
      <c r="K11" s="65"/>
      <c r="L11" s="62" t="s">
        <v>17</v>
      </c>
      <c r="M11" s="104">
        <f>SUM(N11,O11)</f>
        <v>482221</v>
      </c>
      <c r="N11" s="104">
        <v>255385</v>
      </c>
      <c r="O11" s="104">
        <v>226836</v>
      </c>
      <c r="P11" s="104"/>
      <c r="Q11" s="106"/>
      <c r="R11" s="96" t="e">
        <f>SUM(#REF!,#REF!)</f>
        <v>#REF!</v>
      </c>
    </row>
    <row r="12" spans="1:18" s="66" customFormat="1" ht="15" customHeight="1">
      <c r="A12" s="60"/>
      <c r="B12" s="61" t="s">
        <v>18</v>
      </c>
      <c r="C12" s="62"/>
      <c r="D12" s="63">
        <v>687636</v>
      </c>
      <c r="E12" s="64">
        <v>48.999999999999993</v>
      </c>
      <c r="F12" s="28">
        <v>22.5</v>
      </c>
      <c r="G12" s="29">
        <v>26.5</v>
      </c>
      <c r="H12" s="29"/>
      <c r="I12" s="117">
        <f t="shared" si="1"/>
        <v>49</v>
      </c>
      <c r="J12" s="117">
        <f t="shared" si="2"/>
        <v>-7.1054273576010019E-15</v>
      </c>
      <c r="K12" s="89"/>
      <c r="L12" s="19" t="s">
        <v>18</v>
      </c>
      <c r="M12" s="104">
        <f>SUM(M13,M14)</f>
        <v>687636</v>
      </c>
      <c r="N12" s="105">
        <f>SUM(N13,N14)</f>
        <v>316351</v>
      </c>
      <c r="O12" s="105">
        <f>SUM(O13,O14)</f>
        <v>371285</v>
      </c>
      <c r="P12" s="104"/>
      <c r="Q12" s="106"/>
      <c r="R12" s="102" t="e">
        <f>SUM(#REF!,#REF!)</f>
        <v>#REF!</v>
      </c>
    </row>
    <row r="13" spans="1:18" s="66" customFormat="1" ht="15" customHeight="1">
      <c r="A13" s="67"/>
      <c r="B13" s="67"/>
      <c r="C13" s="62" t="s">
        <v>19</v>
      </c>
      <c r="D13" s="27">
        <v>457297</v>
      </c>
      <c r="E13" s="64">
        <v>32.599999999999994</v>
      </c>
      <c r="F13" s="28">
        <v>13.7</v>
      </c>
      <c r="G13" s="29">
        <v>18.899999999999999</v>
      </c>
      <c r="H13" s="29"/>
      <c r="I13" s="117">
        <f t="shared" si="1"/>
        <v>32.599999999999994</v>
      </c>
      <c r="J13" s="117">
        <f t="shared" si="2"/>
        <v>0</v>
      </c>
      <c r="K13" s="65"/>
      <c r="L13" s="62" t="s">
        <v>19</v>
      </c>
      <c r="M13" s="104">
        <f t="shared" ref="M13:M14" si="3">SUM(N13,O13)</f>
        <v>457297</v>
      </c>
      <c r="N13" s="104">
        <v>192839</v>
      </c>
      <c r="O13" s="104">
        <v>264458</v>
      </c>
      <c r="P13" s="104"/>
      <c r="Q13" s="106"/>
      <c r="R13" s="96" t="e">
        <f>SUM(#REF!,#REF!)</f>
        <v>#REF!</v>
      </c>
    </row>
    <row r="14" spans="1:18" s="66" customFormat="1" ht="15" customHeight="1">
      <c r="A14" s="67"/>
      <c r="B14" s="67"/>
      <c r="C14" s="62" t="s">
        <v>20</v>
      </c>
      <c r="D14" s="27">
        <v>230339</v>
      </c>
      <c r="E14" s="64">
        <v>16.399999999999999</v>
      </c>
      <c r="F14" s="28">
        <v>8.8000000000000007</v>
      </c>
      <c r="G14" s="29">
        <v>7.6</v>
      </c>
      <c r="H14" s="29"/>
      <c r="I14" s="117">
        <f t="shared" si="1"/>
        <v>16.399999999999999</v>
      </c>
      <c r="J14" s="117">
        <f t="shared" si="2"/>
        <v>0</v>
      </c>
      <c r="K14" s="65"/>
      <c r="L14" s="62" t="s">
        <v>20</v>
      </c>
      <c r="M14" s="104">
        <f t="shared" si="3"/>
        <v>230339</v>
      </c>
      <c r="N14" s="104">
        <v>123512</v>
      </c>
      <c r="O14" s="104">
        <v>106827</v>
      </c>
      <c r="P14" s="104"/>
      <c r="Q14" s="106"/>
      <c r="R14" s="96" t="e">
        <f>SUM(#REF!,#REF!)</f>
        <v>#REF!</v>
      </c>
    </row>
    <row r="15" spans="1:18" s="71" customFormat="1" ht="18" customHeight="1" thickBot="1">
      <c r="A15" s="68" t="s">
        <v>61</v>
      </c>
      <c r="B15" s="68"/>
      <c r="C15" s="69"/>
      <c r="D15" s="70">
        <v>2776080</v>
      </c>
      <c r="E15" s="78">
        <v>100</v>
      </c>
      <c r="F15" s="113">
        <v>57.8</v>
      </c>
      <c r="G15" s="114">
        <v>42.199999999999996</v>
      </c>
      <c r="H15" s="114"/>
      <c r="I15" s="117">
        <f t="shared" si="1"/>
        <v>100</v>
      </c>
      <c r="J15" s="117">
        <f t="shared" si="2"/>
        <v>0</v>
      </c>
      <c r="K15" s="89"/>
      <c r="L15" s="107" t="s">
        <v>61</v>
      </c>
      <c r="M15" s="108">
        <f>SUM(M16,M19)</f>
        <v>2776080</v>
      </c>
      <c r="N15" s="108">
        <f>SUM(N16,N19)</f>
        <v>1603857</v>
      </c>
      <c r="O15" s="108">
        <f>SUM(O16,O19)</f>
        <v>1172223</v>
      </c>
      <c r="P15" s="109">
        <f>SUM(N15,O15)</f>
        <v>2776080</v>
      </c>
      <c r="Q15" s="110"/>
      <c r="R15" s="111" t="e">
        <f>SUM(#REF!,#REF!)</f>
        <v>#REF!</v>
      </c>
    </row>
    <row r="16" spans="1:18" ht="15" customHeight="1">
      <c r="A16" s="10"/>
      <c r="B16" s="19" t="s">
        <v>15</v>
      </c>
      <c r="C16" s="11"/>
      <c r="D16" s="27">
        <v>1378422</v>
      </c>
      <c r="E16" s="64">
        <v>49.7</v>
      </c>
      <c r="F16" s="28">
        <v>31.8</v>
      </c>
      <c r="G16" s="29">
        <v>17.899999999999999</v>
      </c>
      <c r="H16" s="29"/>
      <c r="I16" s="117">
        <f t="shared" si="1"/>
        <v>49.7</v>
      </c>
      <c r="J16" s="117">
        <f t="shared" si="2"/>
        <v>0</v>
      </c>
      <c r="K16" s="89"/>
      <c r="L16" s="61" t="s">
        <v>15</v>
      </c>
      <c r="M16" s="104">
        <f>SUM(M17,M18)</f>
        <v>1378422</v>
      </c>
      <c r="N16" s="105">
        <f>SUM(N17,N18)</f>
        <v>882738</v>
      </c>
      <c r="O16" s="105">
        <f>SUM(O17,O18)</f>
        <v>495684</v>
      </c>
      <c r="P16" s="97"/>
      <c r="R16" s="96" t="e">
        <f>SUM(#REF!,#REF!)</f>
        <v>#REF!</v>
      </c>
    </row>
    <row r="17" spans="1:18" ht="15" customHeight="1">
      <c r="A17" s="8"/>
      <c r="B17" s="10"/>
      <c r="C17" s="11" t="s">
        <v>16</v>
      </c>
      <c r="D17" s="27">
        <v>436459</v>
      </c>
      <c r="E17" s="64">
        <v>15.8</v>
      </c>
      <c r="F17" s="28">
        <v>13.5</v>
      </c>
      <c r="G17" s="29">
        <v>2.2999999999999998</v>
      </c>
      <c r="H17" s="29"/>
      <c r="I17" s="117">
        <f t="shared" si="1"/>
        <v>15.8</v>
      </c>
      <c r="J17" s="117">
        <f t="shared" si="2"/>
        <v>0</v>
      </c>
      <c r="K17" s="64"/>
      <c r="L17" s="62" t="s">
        <v>16</v>
      </c>
      <c r="M17" s="104">
        <f>SUM(N17,O17)</f>
        <v>436459</v>
      </c>
      <c r="N17" s="104">
        <v>373989</v>
      </c>
      <c r="O17" s="104">
        <v>62470</v>
      </c>
      <c r="P17" s="97"/>
      <c r="R17" s="102" t="e">
        <f>SUM(#REF!,#REF!)</f>
        <v>#REF!</v>
      </c>
    </row>
    <row r="18" spans="1:18" ht="15" customHeight="1">
      <c r="A18" s="8"/>
      <c r="B18" s="10"/>
      <c r="C18" s="11" t="s">
        <v>17</v>
      </c>
      <c r="D18" s="27">
        <v>941963</v>
      </c>
      <c r="E18" s="64">
        <v>33.9</v>
      </c>
      <c r="F18" s="28">
        <v>18.3</v>
      </c>
      <c r="G18" s="29">
        <v>15.6</v>
      </c>
      <c r="H18" s="29"/>
      <c r="I18" s="117">
        <f t="shared" si="1"/>
        <v>33.9</v>
      </c>
      <c r="J18" s="117">
        <f t="shared" si="2"/>
        <v>0</v>
      </c>
      <c r="K18" s="64"/>
      <c r="L18" s="62" t="s">
        <v>17</v>
      </c>
      <c r="M18" s="104">
        <f>SUM(N18,O18)</f>
        <v>941963</v>
      </c>
      <c r="N18" s="104">
        <v>508749</v>
      </c>
      <c r="O18" s="104">
        <v>433214</v>
      </c>
      <c r="R18" s="102" t="e">
        <f>SUM(#REF!,#REF!)</f>
        <v>#REF!</v>
      </c>
    </row>
    <row r="19" spans="1:18" ht="15" customHeight="1">
      <c r="A19" s="10"/>
      <c r="B19" s="19" t="s">
        <v>18</v>
      </c>
      <c r="C19" s="11"/>
      <c r="D19" s="27">
        <v>1397658</v>
      </c>
      <c r="E19" s="64">
        <v>50.3</v>
      </c>
      <c r="F19" s="28">
        <v>26</v>
      </c>
      <c r="G19" s="29">
        <v>24.299999999999997</v>
      </c>
      <c r="H19" s="29"/>
      <c r="I19" s="117">
        <f t="shared" si="1"/>
        <v>50.3</v>
      </c>
      <c r="J19" s="117">
        <f t="shared" si="2"/>
        <v>0</v>
      </c>
      <c r="K19" s="90"/>
      <c r="L19" s="19" t="s">
        <v>18</v>
      </c>
      <c r="M19" s="104">
        <f>SUM(M20,M21)</f>
        <v>1397658</v>
      </c>
      <c r="N19" s="105">
        <f>SUM(N20,N21)</f>
        <v>721119</v>
      </c>
      <c r="O19" s="105">
        <f>SUM(O20,O21)</f>
        <v>676539</v>
      </c>
      <c r="R19" s="96" t="e">
        <f>SUM(#REF!,#REF!)</f>
        <v>#REF!</v>
      </c>
    </row>
    <row r="20" spans="1:18" ht="15" customHeight="1">
      <c r="A20" s="8"/>
      <c r="B20" s="8"/>
      <c r="C20" s="11" t="s">
        <v>19</v>
      </c>
      <c r="D20" s="63">
        <v>966851</v>
      </c>
      <c r="E20" s="64">
        <v>34.799999999999997</v>
      </c>
      <c r="F20" s="28">
        <v>17.100000000000001</v>
      </c>
      <c r="G20" s="29">
        <v>17.7</v>
      </c>
      <c r="H20" s="29"/>
      <c r="I20" s="117">
        <f t="shared" si="1"/>
        <v>34.799999999999997</v>
      </c>
      <c r="J20" s="117">
        <f t="shared" si="2"/>
        <v>0</v>
      </c>
      <c r="K20" s="64"/>
      <c r="L20" s="62" t="s">
        <v>19</v>
      </c>
      <c r="M20" s="104">
        <f t="shared" ref="M20:M21" si="4">SUM(N20,O20)</f>
        <v>966851</v>
      </c>
      <c r="N20" s="104">
        <v>473825</v>
      </c>
      <c r="O20" s="104">
        <v>493026</v>
      </c>
      <c r="R20" s="102" t="e">
        <f>SUM(#REF!,#REF!)</f>
        <v>#REF!</v>
      </c>
    </row>
    <row r="21" spans="1:18" ht="15" customHeight="1">
      <c r="A21" s="8"/>
      <c r="B21" s="8"/>
      <c r="C21" s="11" t="s">
        <v>20</v>
      </c>
      <c r="D21" s="63">
        <v>430807</v>
      </c>
      <c r="E21" s="64">
        <v>15.5</v>
      </c>
      <c r="F21" s="28">
        <v>8.9</v>
      </c>
      <c r="G21" s="29">
        <v>6.6</v>
      </c>
      <c r="H21" s="29"/>
      <c r="I21" s="117">
        <f t="shared" si="1"/>
        <v>15.5</v>
      </c>
      <c r="J21" s="117">
        <f t="shared" si="2"/>
        <v>0</v>
      </c>
      <c r="K21" s="64"/>
      <c r="L21" s="62" t="s">
        <v>20</v>
      </c>
      <c r="M21" s="104">
        <f t="shared" si="4"/>
        <v>430807</v>
      </c>
      <c r="N21" s="104">
        <v>247294</v>
      </c>
      <c r="O21" s="104">
        <v>183513</v>
      </c>
      <c r="R21" s="102" t="e">
        <f>SUM(#REF!,#REF!)</f>
        <v>#REF!</v>
      </c>
    </row>
    <row r="22" spans="1:18" ht="23.25" customHeight="1">
      <c r="A22" s="12" t="s">
        <v>13</v>
      </c>
      <c r="B22" s="1"/>
      <c r="C22" s="1"/>
      <c r="E22" s="119"/>
      <c r="F22" s="59"/>
      <c r="G22" s="59"/>
      <c r="H22" s="59"/>
      <c r="I22" s="118"/>
      <c r="J22" s="118"/>
      <c r="K22" s="91"/>
      <c r="L22" s="98" t="s">
        <v>4</v>
      </c>
    </row>
    <row r="23" spans="1:18" ht="14.45" customHeight="1"/>
    <row r="24" spans="1:18" ht="14.45" customHeight="1">
      <c r="L24" s="139" t="s">
        <v>72</v>
      </c>
      <c r="M24" s="139"/>
      <c r="N24" s="139"/>
      <c r="O24" s="139"/>
      <c r="P24" s="120"/>
      <c r="Q24" s="120"/>
    </row>
    <row r="25" spans="1:18">
      <c r="L25" s="139"/>
      <c r="M25" s="139"/>
      <c r="N25" s="139"/>
      <c r="O25" s="139"/>
      <c r="P25" s="120"/>
      <c r="Q25" s="120"/>
    </row>
  </sheetData>
  <mergeCells count="7">
    <mergeCell ref="P3:P4"/>
    <mergeCell ref="L24:O25"/>
    <mergeCell ref="D3:D4"/>
    <mergeCell ref="E3:G3"/>
    <mergeCell ref="I3:I4"/>
    <mergeCell ref="J3:J4"/>
    <mergeCell ref="L3:O3"/>
  </mergeCells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horizontalDpi="1200" verticalDpi="1200" r:id="rId1"/>
  <headerFooter alignWithMargins="0">
    <oddFooter>&amp;L2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N12"/>
  <sheetViews>
    <sheetView workbookViewId="0">
      <selection activeCell="N18" sqref="N18"/>
    </sheetView>
  </sheetViews>
  <sheetFormatPr defaultColWidth="9.33203125" defaultRowHeight="12.75"/>
  <cols>
    <col min="1" max="10" width="9.33203125" style="14"/>
    <col min="11" max="11" width="26" style="14" customWidth="1"/>
    <col min="12" max="13" width="9.33203125" style="14"/>
    <col min="14" max="14" width="12.6640625" style="72" customWidth="1"/>
    <col min="15" max="16384" width="9.33203125" style="14"/>
  </cols>
  <sheetData>
    <row r="2" spans="11:14" ht="13.5" thickBot="1">
      <c r="L2" s="148" t="s">
        <v>86</v>
      </c>
      <c r="M2" s="148"/>
      <c r="N2" s="148"/>
    </row>
    <row r="3" spans="11:14">
      <c r="L3" s="14" t="s">
        <v>75</v>
      </c>
      <c r="M3" s="14" t="s">
        <v>74</v>
      </c>
      <c r="N3" s="72" t="s">
        <v>73</v>
      </c>
    </row>
    <row r="4" spans="11:14">
      <c r="K4" s="14" t="s">
        <v>76</v>
      </c>
      <c r="L4" s="74">
        <v>15.8</v>
      </c>
      <c r="M4" s="14">
        <f>SUM(N4/N8*100)</f>
        <v>15.72213336791447</v>
      </c>
      <c r="N4" s="72">
        <v>436459</v>
      </c>
    </row>
    <row r="5" spans="11:14">
      <c r="K5" s="14" t="s">
        <v>77</v>
      </c>
      <c r="L5" s="74">
        <v>33.9</v>
      </c>
      <c r="M5" s="14">
        <f>SUM(N5/N8*100)</f>
        <v>33.931406875882544</v>
      </c>
      <c r="N5" s="72">
        <v>941963</v>
      </c>
    </row>
    <row r="6" spans="11:14">
      <c r="K6" s="14" t="s">
        <v>78</v>
      </c>
      <c r="L6" s="74">
        <v>34.799999999999997</v>
      </c>
      <c r="M6" s="14">
        <f>SUM(N6/N8*100)</f>
        <v>34.827922826431518</v>
      </c>
      <c r="N6" s="72">
        <v>966851</v>
      </c>
    </row>
    <row r="7" spans="11:14">
      <c r="K7" s="14" t="s">
        <v>79</v>
      </c>
      <c r="L7" s="74">
        <v>15.5</v>
      </c>
      <c r="M7" s="14">
        <f>SUM(N7/N8*100)</f>
        <v>15.518536929771475</v>
      </c>
      <c r="N7" s="72">
        <v>430807</v>
      </c>
    </row>
    <row r="8" spans="11:14">
      <c r="L8" s="74">
        <f>SUM(L4:L7)</f>
        <v>100</v>
      </c>
      <c r="M8" s="73">
        <f>SUM(M4:M7)</f>
        <v>100</v>
      </c>
      <c r="N8" s="72">
        <f>SUM(N4:N7)</f>
        <v>2776080</v>
      </c>
    </row>
    <row r="10" spans="11:14">
      <c r="L10" s="129"/>
    </row>
    <row r="12" spans="11:14" ht="21">
      <c r="K12" s="128"/>
    </row>
  </sheetData>
  <mergeCells count="1">
    <mergeCell ref="L2:N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showGridLines="0" workbookViewId="0">
      <selection activeCell="E15" sqref="E15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5" ht="17.25" customHeight="1">
      <c r="A1" s="31" t="s">
        <v>28</v>
      </c>
      <c r="B1" s="44"/>
    </row>
    <row r="2" spans="1:5" ht="15">
      <c r="A2" s="32"/>
      <c r="B2" s="44"/>
    </row>
    <row r="3" spans="1:5">
      <c r="A3" s="33" t="s">
        <v>29</v>
      </c>
      <c r="B3" s="44"/>
    </row>
    <row r="4" spans="1:5" ht="6" customHeight="1">
      <c r="A4" s="34"/>
      <c r="B4" s="44"/>
    </row>
    <row r="5" spans="1:5" ht="27" customHeight="1">
      <c r="A5" s="150" t="s">
        <v>30</v>
      </c>
      <c r="B5" s="150"/>
    </row>
    <row r="6" spans="1:5" ht="6" customHeight="1">
      <c r="A6" s="34" t="s">
        <v>4</v>
      </c>
      <c r="B6" s="44"/>
    </row>
    <row r="7" spans="1:5">
      <c r="A7" s="33" t="s">
        <v>31</v>
      </c>
      <c r="B7" s="44"/>
    </row>
    <row r="8" spans="1:5" ht="6" customHeight="1">
      <c r="A8" s="34"/>
      <c r="B8" s="44"/>
    </row>
    <row r="9" spans="1:5" ht="39" customHeight="1">
      <c r="A9" s="150" t="s">
        <v>89</v>
      </c>
      <c r="B9" s="150"/>
    </row>
    <row r="10" spans="1:5" ht="3.75" customHeight="1">
      <c r="A10" s="34" t="s">
        <v>4</v>
      </c>
      <c r="B10" s="44"/>
    </row>
    <row r="11" spans="1:5" ht="27" customHeight="1">
      <c r="A11" s="150" t="s">
        <v>88</v>
      </c>
      <c r="B11" s="150"/>
    </row>
    <row r="12" spans="1:5" ht="3.75" customHeight="1">
      <c r="A12" s="34"/>
      <c r="B12" s="44"/>
    </row>
    <row r="13" spans="1:5" ht="15.75" customHeight="1">
      <c r="A13" s="151" t="s">
        <v>32</v>
      </c>
      <c r="B13" s="151"/>
    </row>
    <row r="14" spans="1:5" ht="6.75" customHeight="1">
      <c r="A14" s="124"/>
      <c r="B14" s="124"/>
    </row>
    <row r="15" spans="1:5" ht="24.75" customHeight="1">
      <c r="A15" s="152" t="s">
        <v>87</v>
      </c>
      <c r="B15" s="152"/>
      <c r="E15" s="1" t="s">
        <v>4</v>
      </c>
    </row>
    <row r="16" spans="1:5" ht="4.5" customHeight="1">
      <c r="A16" s="125"/>
      <c r="B16" s="125"/>
    </row>
    <row r="17" spans="1:2">
      <c r="A17" s="33" t="s">
        <v>33</v>
      </c>
      <c r="B17" s="44"/>
    </row>
    <row r="18" spans="1:2" ht="6" customHeight="1">
      <c r="A18" s="33"/>
      <c r="B18" s="44"/>
    </row>
    <row r="19" spans="1:2" ht="39" customHeight="1">
      <c r="A19" s="149" t="s">
        <v>34</v>
      </c>
      <c r="B19" s="149"/>
    </row>
    <row r="20" spans="1:2" ht="3.75" customHeight="1">
      <c r="A20" s="34"/>
      <c r="B20" s="44"/>
    </row>
    <row r="21" spans="1:2" ht="39" customHeight="1">
      <c r="A21" s="149" t="s">
        <v>35</v>
      </c>
      <c r="B21" s="149"/>
    </row>
    <row r="22" spans="1:2" ht="3" customHeight="1">
      <c r="A22" s="35"/>
      <c r="B22" s="44"/>
    </row>
    <row r="23" spans="1:2" ht="39" customHeight="1">
      <c r="A23" s="149" t="s">
        <v>36</v>
      </c>
      <c r="B23" s="149"/>
    </row>
    <row r="24" spans="1:2" ht="3" customHeight="1">
      <c r="A24" s="34" t="s">
        <v>4</v>
      </c>
      <c r="B24" s="44"/>
    </row>
    <row r="25" spans="1:2" ht="27" customHeight="1">
      <c r="A25" s="150" t="s">
        <v>37</v>
      </c>
      <c r="B25" s="150"/>
    </row>
    <row r="26" spans="1:2" ht="15">
      <c r="A26" s="36"/>
      <c r="B26" s="44"/>
    </row>
    <row r="27" spans="1:2" ht="15">
      <c r="A27" s="156" t="s">
        <v>38</v>
      </c>
      <c r="B27" s="156"/>
    </row>
    <row r="28" spans="1:2">
      <c r="A28" s="37"/>
      <c r="B28" s="44"/>
    </row>
    <row r="29" spans="1:2">
      <c r="A29" s="45" t="s">
        <v>39</v>
      </c>
      <c r="B29" s="45" t="s">
        <v>51</v>
      </c>
    </row>
    <row r="30" spans="1:2">
      <c r="A30" s="45"/>
      <c r="B30" s="45"/>
    </row>
    <row r="31" spans="1:2">
      <c r="A31" s="45" t="s">
        <v>40</v>
      </c>
      <c r="B31" s="45" t="s">
        <v>42</v>
      </c>
    </row>
    <row r="32" spans="1:2">
      <c r="A32" s="45" t="s">
        <v>41</v>
      </c>
      <c r="B32" s="45"/>
    </row>
    <row r="33" spans="1:2">
      <c r="A33" s="44" t="s">
        <v>43</v>
      </c>
      <c r="B33" s="44"/>
    </row>
    <row r="34" spans="1:2">
      <c r="A34" s="39"/>
      <c r="B34" s="38"/>
    </row>
    <row r="35" spans="1:2">
      <c r="A35" s="40"/>
      <c r="B35" s="38"/>
    </row>
    <row r="36" spans="1:2">
      <c r="A36" s="40"/>
      <c r="B36" s="38"/>
    </row>
    <row r="37" spans="1:2" ht="9.75" customHeight="1">
      <c r="A37" s="40"/>
      <c r="B37" s="38"/>
    </row>
    <row r="38" spans="1:2">
      <c r="A38" s="40"/>
      <c r="B38" s="38"/>
    </row>
    <row r="39" spans="1:2">
      <c r="A39" s="40"/>
      <c r="B39" s="38"/>
    </row>
    <row r="40" spans="1:2">
      <c r="A40" s="40"/>
      <c r="B40" s="38"/>
    </row>
    <row r="41" spans="1:2" ht="9" customHeight="1">
      <c r="A41" s="40"/>
      <c r="B41" s="38"/>
    </row>
    <row r="42" spans="1:2">
      <c r="A42" s="40"/>
      <c r="B42" s="38"/>
    </row>
    <row r="43" spans="1:2">
      <c r="A43" s="154" t="s">
        <v>44</v>
      </c>
      <c r="B43" s="154"/>
    </row>
    <row r="44" spans="1:2">
      <c r="A44" s="154" t="s">
        <v>45</v>
      </c>
      <c r="B44" s="154"/>
    </row>
    <row r="45" spans="1:2">
      <c r="A45" s="154" t="s">
        <v>46</v>
      </c>
      <c r="B45" s="154"/>
    </row>
    <row r="46" spans="1:2">
      <c r="A46" s="153" t="s">
        <v>47</v>
      </c>
      <c r="B46" s="153"/>
    </row>
    <row r="47" spans="1:2">
      <c r="A47" s="154" t="s">
        <v>48</v>
      </c>
      <c r="B47" s="154"/>
    </row>
    <row r="48" spans="1:2">
      <c r="A48" s="154" t="s">
        <v>49</v>
      </c>
      <c r="B48" s="154"/>
    </row>
    <row r="49" spans="1:2" ht="15">
      <c r="A49" s="41"/>
      <c r="B49" s="38"/>
    </row>
    <row r="50" spans="1:2" ht="3.75" customHeight="1">
      <c r="A50" s="41"/>
      <c r="B50" s="38"/>
    </row>
    <row r="51" spans="1:2" ht="4.5" customHeight="1">
      <c r="A51" s="41"/>
      <c r="B51" s="38"/>
    </row>
    <row r="52" spans="1:2" ht="2.25" customHeight="1" thickBot="1">
      <c r="A52" s="42"/>
      <c r="B52" s="43"/>
    </row>
    <row r="53" spans="1:2">
      <c r="A53" s="155" t="s">
        <v>50</v>
      </c>
      <c r="B53" s="155"/>
    </row>
  </sheetData>
  <mergeCells count="17">
    <mergeCell ref="A46:B46"/>
    <mergeCell ref="A47:B47"/>
    <mergeCell ref="A48:B48"/>
    <mergeCell ref="A53:B53"/>
    <mergeCell ref="A23:B23"/>
    <mergeCell ref="A25:B25"/>
    <mergeCell ref="A27:B27"/>
    <mergeCell ref="A43:B43"/>
    <mergeCell ref="A44:B44"/>
    <mergeCell ref="A45:B45"/>
    <mergeCell ref="A21:B21"/>
    <mergeCell ref="A5:B5"/>
    <mergeCell ref="A9:B9"/>
    <mergeCell ref="A11:B11"/>
    <mergeCell ref="A13:B13"/>
    <mergeCell ref="A19:B19"/>
    <mergeCell ref="A15:B15"/>
  </mergeCells>
  <hyperlinks>
    <hyperlink ref="A46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Tab 1</vt:lpstr>
      <vt:lpstr>Tab 2</vt:lpstr>
      <vt:lpstr>Tab 3</vt:lpstr>
      <vt:lpstr>Graf 1</vt:lpstr>
      <vt:lpstr>Metodologija</vt:lpstr>
      <vt:lpstr>'Tab 2'!Podrucje_ispisa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2019-09-12T11:38:00Z</cp:lastPrinted>
  <dcterms:created xsi:type="dcterms:W3CDTF">1999-03-11T14:19:44Z</dcterms:created>
  <dcterms:modified xsi:type="dcterms:W3CDTF">2019-09-13T12:04:06Z</dcterms:modified>
</cp:coreProperties>
</file>